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5385" tabRatio="386" activeTab="0"/>
  </bookViews>
  <sheets>
    <sheet name="설명서" sheetId="1" r:id="rId1"/>
  </sheets>
  <definedNames>
    <definedName name="_xlnm._FilterDatabase" localSheetId="0" hidden="1">'설명서'!$B$5:$R$26</definedName>
    <definedName name="_xlnm.Print_Area" localSheetId="0">'설명서'!$A$1:$S$26</definedName>
    <definedName name="_xlnm.Print_Titles" localSheetId="0">'설명서'!$1:$6</definedName>
  </definedNames>
  <calcPr fullCalcOnLoad="1"/>
</workbook>
</file>

<file path=xl/sharedStrings.xml><?xml version="1.0" encoding="utf-8"?>
<sst xmlns="http://schemas.openxmlformats.org/spreadsheetml/2006/main" count="145" uniqueCount="74">
  <si>
    <t>연번</t>
  </si>
  <si>
    <t>건폐율</t>
  </si>
  <si>
    <t>용적률</t>
  </si>
  <si>
    <t>예시</t>
  </si>
  <si>
    <t>용도지역</t>
  </si>
  <si>
    <t>사업지구</t>
  </si>
  <si>
    <t>가구 및 
획지번호</t>
  </si>
  <si>
    <t>장애사항</t>
  </si>
  <si>
    <t>면적(㎡)</t>
  </si>
  <si>
    <t>토지사용가능시기
(예정)</t>
  </si>
  <si>
    <t>공사준공예정일</t>
  </si>
  <si>
    <t>사업준공예정일</t>
  </si>
  <si>
    <t>* 아래 예정일은 조성공사 진행 상황 및 관계기관과의 협의에 따라 변경될 수 있습니다.</t>
  </si>
  <si>
    <t>예정지번</t>
  </si>
  <si>
    <t>울산효문</t>
  </si>
  <si>
    <t>용도</t>
  </si>
  <si>
    <t>지원시설용지</t>
  </si>
  <si>
    <t>3-3</t>
  </si>
  <si>
    <t>3-4</t>
  </si>
  <si>
    <t>6-1</t>
  </si>
  <si>
    <t>6-2</t>
  </si>
  <si>
    <t>6-3</t>
  </si>
  <si>
    <t>6-4</t>
  </si>
  <si>
    <t>10-1</t>
  </si>
  <si>
    <t>10-2</t>
  </si>
  <si>
    <t>10-3</t>
  </si>
  <si>
    <t>10-4</t>
  </si>
  <si>
    <t>10-5</t>
  </si>
  <si>
    <t>10-6</t>
  </si>
  <si>
    <t>11-2</t>
  </si>
  <si>
    <t>11-3</t>
  </si>
  <si>
    <t>12-6</t>
  </si>
  <si>
    <t>12-17</t>
  </si>
  <si>
    <t>203-3</t>
  </si>
  <si>
    <t>203-4</t>
  </si>
  <si>
    <t>206-2</t>
  </si>
  <si>
    <t>206-3</t>
  </si>
  <si>
    <t>206-4</t>
  </si>
  <si>
    <t>206-1</t>
  </si>
  <si>
    <t>210-1</t>
  </si>
  <si>
    <t>210-2</t>
  </si>
  <si>
    <t>210-3</t>
  </si>
  <si>
    <t>210-4</t>
  </si>
  <si>
    <t>210-5</t>
  </si>
  <si>
    <t>210-6</t>
  </si>
  <si>
    <t>211-2</t>
  </si>
  <si>
    <t>211-3</t>
  </si>
  <si>
    <t>212-6</t>
  </si>
  <si>
    <t>212-17</t>
  </si>
  <si>
    <t>비행안전구역높이제한(m)</t>
  </si>
  <si>
    <t>준공업지역</t>
  </si>
  <si>
    <t>2023-12</t>
  </si>
  <si>
    <t>2024-06</t>
  </si>
  <si>
    <t>1. 성토부 법면이 남동측에 있으므로, 블록계획평면도 확인필요
2. 연악지반으로 판정된 구간이나, 별도의 처리공법 미적용</t>
  </si>
  <si>
    <t>1. 성토부 법면이 남서측에 있으므로, 블록계획평면도 확인필요
2. 연악지반으로 판정된 구간이나, 별도의 처리공법 미적용</t>
  </si>
  <si>
    <t>1. 연악지반으로 판정된 구간이나, 별도의 처리공법 미적용</t>
  </si>
  <si>
    <t>1. 절토부 법면이 서측에 있으므로, 블록계획평면도 확인필요</t>
  </si>
  <si>
    <t>1. 절토부 법면이 북측에 있으므로, 블록계획평면도 확인필요</t>
  </si>
  <si>
    <t>1. 성토부 법면이 남서측에 있으므로, 블록계획평면도 확인필요</t>
  </si>
  <si>
    <t>1. 성토부 법면이 모든 방향에 있으므로, 블록계획평면도 확인필요</t>
  </si>
  <si>
    <t>12-7</t>
  </si>
  <si>
    <t>212-7</t>
  </si>
  <si>
    <t>1. 절+성토부 법면이 모든방향 및 필지중앙에 있으므로,  블록계획평면도 확인필요
2. 연악지반으로 판정된 구간으로, PRELOADING+P.B.D 공법 적용(연약지반 도면 참고)
3. 상수도 연결시 12-10 ~ 12-13 필지로 연결 요, 그 외 필지로 연결시 도로횡단 필요(추가비용 발생)</t>
  </si>
  <si>
    <t>1. 절+성토부 법면이 북남측에 있으므로, 블록계획평면도 확인필요</t>
  </si>
  <si>
    <t>토지 세부내역 및 장애사항 설명서</t>
  </si>
  <si>
    <t>* 효문지구 내 지원시설용지 및 주차장용지에 대해서는 별도의 지구계획 부존재하므로 건폐율/용적률/최고높이는 울산광역시 도시계획 조례에 따름
* 울산공항으로 인한 비행안전구역 내 높이제한이 있으므로 건축허가시 한국공항공사 울산지사와 별도협의 요망(052-219-6382)
* 대상 토지의 계획고, 법면발생, 단차 등이 현 조성상태 및 설계도면과 상이하게 조정될 수 있으므로 토지사용 전 해당 사항에 대하여 반드시 LH에 확인 요망</t>
  </si>
  <si>
    <t>공급예정금액(원)</t>
  </si>
  <si>
    <t>공급단가(원/㎡)</t>
  </si>
  <si>
    <t>평당단가(원/3.3㎡)</t>
  </si>
  <si>
    <t>10-7</t>
  </si>
  <si>
    <t>210-7</t>
  </si>
  <si>
    <t>1. 절토부 법면이 북측에 있으므로, 블록계획평면도 확인필요
2. 상수도 연결시 도로횡단 필요
(추가비용 발생)</t>
  </si>
  <si>
    <t>1. 절토부 법면이 남측에 있으므로, 블록계획평면도 확인필요
2. 상수도 연결시 도로횡단 필요
(추가비용 발생)</t>
  </si>
  <si>
    <t>1. 상수도 연결시 도로횡단 필요
(추가비용 발생)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</si>
</sst>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00%"/>
    <numFmt numFmtId="178" formatCode="#,##0.0_ "/>
    <numFmt numFmtId="179" formatCode="mmm/yyyy"/>
    <numFmt numFmtId="180" formatCode="#,##0.0"/>
    <numFmt numFmtId="181" formatCode="#,##0.0_);[Red]\(#,##0.0\)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,##0.00_ "/>
    <numFmt numFmtId="189" formatCode="#,##0_ "/>
    <numFmt numFmtId="190" formatCode="[$-412]yyyy&quot;년&quot;\ m&quot;월&quot;\ d&quot;일&quot;\ dddd"/>
    <numFmt numFmtId="191" formatCode="[$-412]AM/PM\ h:mm:ss"/>
    <numFmt numFmtId="192" formatCode="0_);[Red]\(0\)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25"/>
      <color indexed="8"/>
      <name val="맑은 고딕"/>
      <family val="3"/>
    </font>
    <font>
      <b/>
      <sz val="18"/>
      <color indexed="8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30"/>
      <name val="맑은 고딕"/>
      <family val="3"/>
    </font>
    <font>
      <sz val="10"/>
      <color indexed="8"/>
      <name val="한양중고딕"/>
      <family val="3"/>
    </font>
    <font>
      <b/>
      <sz val="12"/>
      <color indexed="10"/>
      <name val="맑은 고딕"/>
      <family val="3"/>
    </font>
    <font>
      <sz val="11"/>
      <name val="맑은 고딕"/>
      <family val="3"/>
    </font>
    <font>
      <sz val="11"/>
      <color indexed="12"/>
      <name val="맑은 고딕"/>
      <family val="3"/>
    </font>
    <font>
      <b/>
      <sz val="11"/>
      <color indexed="12"/>
      <name val="맑은 고딕"/>
      <family val="3"/>
    </font>
    <font>
      <b/>
      <sz val="18"/>
      <color indexed="8"/>
      <name val="굴림체"/>
      <family val="3"/>
    </font>
    <font>
      <b/>
      <sz val="11"/>
      <color indexed="10"/>
      <name val="맑은 고딕"/>
      <family val="3"/>
    </font>
    <font>
      <b/>
      <sz val="15"/>
      <color indexed="10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맑은 고딕"/>
      <family val="3"/>
    </font>
    <font>
      <sz val="10"/>
      <color theme="1"/>
      <name val="맑은 고딕"/>
      <family val="3"/>
    </font>
    <font>
      <b/>
      <sz val="10"/>
      <color rgb="FF0070C0"/>
      <name val="Calibri"/>
      <family val="3"/>
    </font>
    <font>
      <sz val="10"/>
      <color rgb="FF000000"/>
      <name val="한양중고딕"/>
      <family val="3"/>
    </font>
    <font>
      <b/>
      <sz val="12"/>
      <color rgb="FFFF0000"/>
      <name val="Calibri"/>
      <family val="3"/>
    </font>
    <font>
      <sz val="11"/>
      <name val="Calibri"/>
      <family val="3"/>
    </font>
    <font>
      <sz val="11"/>
      <color rgb="FF0000FF"/>
      <name val="Calibri"/>
      <family val="3"/>
    </font>
    <font>
      <b/>
      <sz val="11"/>
      <color rgb="FF0000FF"/>
      <name val="Calibri"/>
      <family val="3"/>
    </font>
    <font>
      <b/>
      <sz val="18"/>
      <color rgb="FF000000"/>
      <name val="굴림체"/>
      <family val="3"/>
    </font>
    <font>
      <b/>
      <sz val="18"/>
      <color theme="1"/>
      <name val="맑은 고딕"/>
      <family val="3"/>
    </font>
    <font>
      <b/>
      <sz val="11"/>
      <color rgb="FFFF0000"/>
      <name val="맑은 고딕"/>
      <family val="3"/>
    </font>
    <font>
      <b/>
      <sz val="15"/>
      <color rgb="FFFF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vertical="top" shrinkToFit="1"/>
    </xf>
    <xf numFmtId="0" fontId="54" fillId="0" borderId="0" xfId="0" applyFont="1" applyBorder="1" applyAlignment="1">
      <alignment horizontal="left" vertical="center"/>
    </xf>
    <xf numFmtId="49" fontId="53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 shrinkToFit="1"/>
    </xf>
    <xf numFmtId="14" fontId="57" fillId="0" borderId="10" xfId="0" applyNumberFormat="1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49" fontId="58" fillId="0" borderId="10" xfId="0" applyNumberFormat="1" applyFont="1" applyFill="1" applyBorder="1" applyAlignment="1" quotePrefix="1">
      <alignment horizontal="center" vertical="center" shrinkToFit="1"/>
    </xf>
    <xf numFmtId="0" fontId="58" fillId="0" borderId="10" xfId="0" applyFont="1" applyFill="1" applyBorder="1" applyAlignment="1">
      <alignment horizontal="center" vertical="center" wrapText="1" shrinkToFit="1"/>
    </xf>
    <xf numFmtId="181" fontId="5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 shrinkToFit="1"/>
    </xf>
    <xf numFmtId="3" fontId="59" fillId="0" borderId="10" xfId="0" applyNumberFormat="1" applyFont="1" applyFill="1" applyBorder="1" applyAlignment="1">
      <alignment horizontal="center" vertical="center" shrinkToFit="1"/>
    </xf>
    <xf numFmtId="14" fontId="60" fillId="0" borderId="10" xfId="0" applyNumberFormat="1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shrinkToFit="1"/>
    </xf>
    <xf numFmtId="49" fontId="55" fillId="0" borderId="10" xfId="0" applyNumberFormat="1" applyFont="1" applyFill="1" applyBorder="1" applyAlignment="1">
      <alignment horizontal="center" vertical="center" shrinkToFit="1"/>
    </xf>
    <xf numFmtId="178" fontId="55" fillId="0" borderId="10" xfId="0" applyNumberFormat="1" applyFont="1" applyFill="1" applyBorder="1" applyAlignment="1">
      <alignment horizontal="right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14" fontId="55" fillId="0" borderId="10" xfId="0" applyNumberFormat="1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vertical="center" shrinkToFit="1"/>
    </xf>
    <xf numFmtId="178" fontId="55" fillId="0" borderId="10" xfId="0" applyNumberFormat="1" applyFont="1" applyFill="1" applyBorder="1" applyAlignment="1">
      <alignment horizontal="center" vertical="center" shrinkToFit="1"/>
    </xf>
    <xf numFmtId="14" fontId="55" fillId="0" borderId="10" xfId="0" applyNumberFormat="1" applyFont="1" applyFill="1" applyBorder="1" applyAlignment="1">
      <alignment horizontal="center" vertical="center" wrapText="1" shrinkToFit="1"/>
    </xf>
    <xf numFmtId="49" fontId="58" fillId="0" borderId="10" xfId="0" applyNumberFormat="1" applyFont="1" applyFill="1" applyBorder="1" applyAlignment="1">
      <alignment horizontal="center" vertical="center" shrinkToFit="1"/>
    </xf>
    <xf numFmtId="192" fontId="59" fillId="0" borderId="10" xfId="0" applyNumberFormat="1" applyFont="1" applyFill="1" applyBorder="1" applyAlignment="1">
      <alignment horizontal="center" vertical="center" shrinkToFit="1"/>
    </xf>
    <xf numFmtId="192" fontId="59" fillId="0" borderId="10" xfId="0" applyNumberFormat="1" applyFont="1" applyFill="1" applyBorder="1" applyAlignment="1">
      <alignment horizontal="center" vertical="center" wrapText="1" shrinkToFit="1"/>
    </xf>
    <xf numFmtId="0" fontId="58" fillId="0" borderId="11" xfId="0" applyFont="1" applyFill="1" applyBorder="1" applyAlignment="1">
      <alignment horizontal="center" vertical="center" wrapText="1" shrinkToFit="1"/>
    </xf>
    <xf numFmtId="49" fontId="58" fillId="0" borderId="12" xfId="0" applyNumberFormat="1" applyFont="1" applyFill="1" applyBorder="1" applyAlignment="1">
      <alignment horizontal="center" vertical="center" shrinkToFit="1"/>
    </xf>
    <xf numFmtId="49" fontId="58" fillId="0" borderId="13" xfId="0" applyNumberFormat="1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61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14" fontId="60" fillId="0" borderId="13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181" fontId="0" fillId="0" borderId="10" xfId="0" applyNumberFormat="1" applyFont="1" applyFill="1" applyBorder="1" applyAlignment="1">
      <alignment vertical="center"/>
    </xf>
    <xf numFmtId="0" fontId="63" fillId="0" borderId="14" xfId="0" applyFont="1" applyBorder="1" applyAlignment="1">
      <alignment horizontal="left" vertical="center"/>
    </xf>
    <xf numFmtId="49" fontId="54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187" fontId="58" fillId="0" borderId="10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horizontal="center" vertical="center" shrinkToFit="1"/>
    </xf>
    <xf numFmtId="49" fontId="58" fillId="33" borderId="19" xfId="0" applyNumberFormat="1" applyFont="1" applyFill="1" applyBorder="1" applyAlignment="1">
      <alignment horizontal="center" vertical="center" shrinkToFit="1"/>
    </xf>
    <xf numFmtId="49" fontId="64" fillId="0" borderId="20" xfId="0" applyNumberFormat="1" applyFont="1" applyBorder="1" applyAlignment="1">
      <alignment horizontal="left" vertical="center"/>
    </xf>
    <xf numFmtId="49" fontId="64" fillId="0" borderId="17" xfId="0" applyNumberFormat="1" applyFont="1" applyBorder="1" applyAlignment="1">
      <alignment horizontal="left" vertical="center"/>
    </xf>
    <xf numFmtId="49" fontId="64" fillId="0" borderId="21" xfId="0" applyNumberFormat="1" applyFont="1" applyBorder="1" applyAlignment="1" quotePrefix="1">
      <alignment horizontal="left" vertical="center" wrapText="1"/>
    </xf>
    <xf numFmtId="49" fontId="64" fillId="0" borderId="0" xfId="0" applyNumberFormat="1" applyFont="1" applyBorder="1" applyAlignment="1" quotePrefix="1">
      <alignment horizontal="left" vertical="center" wrapText="1"/>
    </xf>
    <xf numFmtId="49" fontId="64" fillId="0" borderId="22" xfId="0" applyNumberFormat="1" applyFont="1" applyBorder="1" applyAlignment="1" quotePrefix="1">
      <alignment horizontal="left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49" fontId="7" fillId="34" borderId="23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4" borderId="27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 shrinkToFit="1"/>
    </xf>
    <xf numFmtId="3" fontId="7" fillId="34" borderId="19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8"/>
  <sheetViews>
    <sheetView showGridLines="0" tabSelected="1" view="pageBreakPreview" zoomScale="66" zoomScaleSheetLayoutView="66" zoomScalePageLayoutView="0" workbookViewId="0" topLeftCell="A1">
      <pane xSplit="10" ySplit="7" topLeftCell="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R24" sqref="R24"/>
    </sheetView>
  </sheetViews>
  <sheetFormatPr defaultColWidth="9.140625" defaultRowHeight="15"/>
  <cols>
    <col min="1" max="1" width="4.00390625" style="2" customWidth="1"/>
    <col min="2" max="2" width="5.57421875" style="3" customWidth="1"/>
    <col min="3" max="3" width="11.421875" style="10" bestFit="1" customWidth="1"/>
    <col min="4" max="4" width="17.57421875" style="5" customWidth="1"/>
    <col min="5" max="6" width="10.7109375" style="6" customWidth="1"/>
    <col min="7" max="10" width="20.8515625" style="4" customWidth="1"/>
    <col min="11" max="11" width="15.421875" style="4" customWidth="1"/>
    <col min="12" max="12" width="12.140625" style="4" customWidth="1"/>
    <col min="13" max="13" width="13.57421875" style="2" customWidth="1"/>
    <col min="14" max="14" width="21.00390625" style="4" customWidth="1"/>
    <col min="15" max="15" width="19.421875" style="2" customWidth="1"/>
    <col min="16" max="17" width="16.7109375" style="2" customWidth="1"/>
    <col min="18" max="18" width="32.57421875" style="2" customWidth="1"/>
    <col min="19" max="19" width="3.8515625" style="2" customWidth="1"/>
    <col min="20" max="16384" width="9.00390625" style="2" customWidth="1"/>
  </cols>
  <sheetData>
    <row r="1" spans="2:18" s="1" customFormat="1" ht="54.75" customHeight="1" thickBot="1">
      <c r="B1" s="63" t="s">
        <v>64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</row>
    <row r="2" spans="2:18" s="1" customFormat="1" ht="45.75" customHeight="1">
      <c r="B2" s="56" t="s">
        <v>12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0"/>
      <c r="Q2" s="50"/>
      <c r="R2" s="51"/>
    </row>
    <row r="3" spans="2:18" s="1" customFormat="1" ht="75" customHeight="1">
      <c r="B3" s="58" t="s">
        <v>65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</row>
    <row r="4" spans="2:18" s="9" customFormat="1" ht="15.75" customHeight="1" thickBot="1">
      <c r="B4" s="44"/>
      <c r="C4" s="45"/>
      <c r="D4" s="46"/>
      <c r="E4" s="47"/>
      <c r="F4" s="47"/>
      <c r="G4" s="47"/>
      <c r="H4" s="47"/>
      <c r="I4" s="47"/>
      <c r="J4" s="47"/>
      <c r="K4" s="47"/>
      <c r="L4" s="47"/>
      <c r="M4" s="48"/>
      <c r="N4" s="47"/>
      <c r="O4" s="48"/>
      <c r="P4" s="48"/>
      <c r="Q4" s="48"/>
      <c r="R4" s="49"/>
    </row>
    <row r="5" spans="2:18" s="7" customFormat="1" ht="19.5" customHeight="1">
      <c r="B5" s="68" t="s">
        <v>0</v>
      </c>
      <c r="C5" s="69" t="s">
        <v>5</v>
      </c>
      <c r="D5" s="62" t="s">
        <v>15</v>
      </c>
      <c r="E5" s="62" t="s">
        <v>6</v>
      </c>
      <c r="F5" s="61" t="s">
        <v>13</v>
      </c>
      <c r="G5" s="71" t="s">
        <v>8</v>
      </c>
      <c r="H5" s="75" t="s">
        <v>67</v>
      </c>
      <c r="I5" s="75" t="s">
        <v>68</v>
      </c>
      <c r="J5" s="76" t="s">
        <v>66</v>
      </c>
      <c r="K5" s="71" t="s">
        <v>1</v>
      </c>
      <c r="L5" s="71" t="s">
        <v>2</v>
      </c>
      <c r="M5" s="71" t="s">
        <v>4</v>
      </c>
      <c r="N5" s="71" t="s">
        <v>49</v>
      </c>
      <c r="O5" s="79" t="s">
        <v>9</v>
      </c>
      <c r="P5" s="74" t="s">
        <v>10</v>
      </c>
      <c r="Q5" s="73" t="s">
        <v>11</v>
      </c>
      <c r="R5" s="77" t="s">
        <v>7</v>
      </c>
    </row>
    <row r="6" spans="2:18" s="7" customFormat="1" ht="28.5" customHeight="1">
      <c r="B6" s="66"/>
      <c r="C6" s="70"/>
      <c r="D6" s="66"/>
      <c r="E6" s="67"/>
      <c r="F6" s="62"/>
      <c r="G6" s="72"/>
      <c r="H6" s="71"/>
      <c r="I6" s="71"/>
      <c r="J6" s="71"/>
      <c r="K6" s="72"/>
      <c r="L6" s="72"/>
      <c r="M6" s="72"/>
      <c r="N6" s="72"/>
      <c r="O6" s="71"/>
      <c r="P6" s="80"/>
      <c r="Q6" s="74"/>
      <c r="R6" s="78"/>
    </row>
    <row r="7" spans="2:18" s="26" customFormat="1" ht="45.75" customHeight="1">
      <c r="B7" s="21"/>
      <c r="C7" s="22" t="s">
        <v>3</v>
      </c>
      <c r="D7" s="21"/>
      <c r="E7" s="21" t="str">
        <f>SUBTOTAL(3,E8:E28)&amp;"필지"</f>
        <v>18필지</v>
      </c>
      <c r="F7" s="21"/>
      <c r="G7" s="23">
        <f>SUBTOTAL(9,G8:G28)</f>
        <v>95676</v>
      </c>
      <c r="H7" s="23"/>
      <c r="I7" s="23"/>
      <c r="J7" s="23"/>
      <c r="K7" s="27"/>
      <c r="L7" s="21"/>
      <c r="M7" s="24"/>
      <c r="N7" s="21"/>
      <c r="O7" s="24"/>
      <c r="P7" s="25"/>
      <c r="Q7" s="25"/>
      <c r="R7" s="28"/>
    </row>
    <row r="8" spans="2:18" s="8" customFormat="1" ht="85.5" customHeight="1">
      <c r="B8" s="14">
        <v>1</v>
      </c>
      <c r="C8" s="15" t="s">
        <v>14</v>
      </c>
      <c r="D8" s="16" t="s">
        <v>16</v>
      </c>
      <c r="E8" s="29" t="s">
        <v>17</v>
      </c>
      <c r="F8" s="14" t="s">
        <v>33</v>
      </c>
      <c r="G8" s="17">
        <v>2437</v>
      </c>
      <c r="H8" s="52">
        <v>819000</v>
      </c>
      <c r="I8" s="52">
        <f>H8*3.3</f>
        <v>2702700</v>
      </c>
      <c r="J8" s="52">
        <f>G8*H8</f>
        <v>1995903000</v>
      </c>
      <c r="K8" s="30">
        <v>80</v>
      </c>
      <c r="L8" s="31">
        <v>400</v>
      </c>
      <c r="M8" s="19" t="s">
        <v>50</v>
      </c>
      <c r="N8" s="18">
        <v>57.68</v>
      </c>
      <c r="O8" s="12" t="s">
        <v>51</v>
      </c>
      <c r="P8" s="13">
        <v>45565</v>
      </c>
      <c r="Q8" s="13">
        <v>45657</v>
      </c>
      <c r="R8" s="20" t="s">
        <v>53</v>
      </c>
    </row>
    <row r="9" spans="2:18" s="8" customFormat="1" ht="85.5" customHeight="1">
      <c r="B9" s="14">
        <v>2</v>
      </c>
      <c r="C9" s="15" t="s">
        <v>14</v>
      </c>
      <c r="D9" s="16" t="s">
        <v>16</v>
      </c>
      <c r="E9" s="29" t="s">
        <v>18</v>
      </c>
      <c r="F9" s="14" t="s">
        <v>34</v>
      </c>
      <c r="G9" s="17">
        <v>2455</v>
      </c>
      <c r="H9" s="52">
        <v>802000</v>
      </c>
      <c r="I9" s="52">
        <f aca="true" t="shared" si="0" ref="I9:I25">H9*3.3</f>
        <v>2646600</v>
      </c>
      <c r="J9" s="52">
        <f aca="true" t="shared" si="1" ref="J9:J25">G9*H9</f>
        <v>1968910000</v>
      </c>
      <c r="K9" s="30">
        <v>80</v>
      </c>
      <c r="L9" s="31">
        <v>400</v>
      </c>
      <c r="M9" s="19" t="s">
        <v>50</v>
      </c>
      <c r="N9" s="18">
        <v>57.68</v>
      </c>
      <c r="O9" s="12" t="s">
        <v>51</v>
      </c>
      <c r="P9" s="13">
        <v>45565</v>
      </c>
      <c r="Q9" s="13">
        <v>45657</v>
      </c>
      <c r="R9" s="20" t="s">
        <v>54</v>
      </c>
    </row>
    <row r="10" spans="2:18" s="8" customFormat="1" ht="85.5" customHeight="1">
      <c r="B10" s="14">
        <v>3</v>
      </c>
      <c r="C10" s="15" t="s">
        <v>14</v>
      </c>
      <c r="D10" s="16" t="s">
        <v>16</v>
      </c>
      <c r="E10" s="29" t="s">
        <v>19</v>
      </c>
      <c r="F10" s="14" t="s">
        <v>38</v>
      </c>
      <c r="G10" s="17">
        <v>1899</v>
      </c>
      <c r="H10" s="52">
        <v>1001000</v>
      </c>
      <c r="I10" s="52">
        <f t="shared" si="0"/>
        <v>3303300</v>
      </c>
      <c r="J10" s="52">
        <f t="shared" si="1"/>
        <v>1900899000</v>
      </c>
      <c r="K10" s="30">
        <v>80</v>
      </c>
      <c r="L10" s="31">
        <v>400</v>
      </c>
      <c r="M10" s="19" t="s">
        <v>50</v>
      </c>
      <c r="N10" s="18">
        <v>57.68</v>
      </c>
      <c r="O10" s="12" t="s">
        <v>52</v>
      </c>
      <c r="P10" s="13">
        <v>45565</v>
      </c>
      <c r="Q10" s="13">
        <v>45657</v>
      </c>
      <c r="R10" s="20" t="s">
        <v>55</v>
      </c>
    </row>
    <row r="11" spans="2:18" s="8" customFormat="1" ht="85.5" customHeight="1">
      <c r="B11" s="14">
        <v>4</v>
      </c>
      <c r="C11" s="15" t="s">
        <v>14</v>
      </c>
      <c r="D11" s="16" t="s">
        <v>16</v>
      </c>
      <c r="E11" s="29" t="s">
        <v>20</v>
      </c>
      <c r="F11" s="14" t="s">
        <v>35</v>
      </c>
      <c r="G11" s="17">
        <v>2664</v>
      </c>
      <c r="H11" s="52">
        <v>858000</v>
      </c>
      <c r="I11" s="52">
        <f t="shared" si="0"/>
        <v>2831400</v>
      </c>
      <c r="J11" s="52">
        <f t="shared" si="1"/>
        <v>2285712000</v>
      </c>
      <c r="K11" s="30">
        <v>80</v>
      </c>
      <c r="L11" s="31">
        <v>400</v>
      </c>
      <c r="M11" s="19" t="s">
        <v>50</v>
      </c>
      <c r="N11" s="18">
        <v>57.68</v>
      </c>
      <c r="O11" s="12" t="s">
        <v>52</v>
      </c>
      <c r="P11" s="13">
        <v>45565</v>
      </c>
      <c r="Q11" s="13">
        <v>45657</v>
      </c>
      <c r="R11" s="20" t="s">
        <v>55</v>
      </c>
    </row>
    <row r="12" spans="2:18" s="8" customFormat="1" ht="85.5" customHeight="1">
      <c r="B12" s="14">
        <v>5</v>
      </c>
      <c r="C12" s="15" t="s">
        <v>14</v>
      </c>
      <c r="D12" s="16" t="s">
        <v>16</v>
      </c>
      <c r="E12" s="29" t="s">
        <v>21</v>
      </c>
      <c r="F12" s="14" t="s">
        <v>36</v>
      </c>
      <c r="G12" s="17">
        <v>1671</v>
      </c>
      <c r="H12" s="52">
        <v>867000</v>
      </c>
      <c r="I12" s="52">
        <f t="shared" si="0"/>
        <v>2861100</v>
      </c>
      <c r="J12" s="52">
        <f t="shared" si="1"/>
        <v>1448757000</v>
      </c>
      <c r="K12" s="30">
        <v>80</v>
      </c>
      <c r="L12" s="31">
        <v>400</v>
      </c>
      <c r="M12" s="19" t="s">
        <v>50</v>
      </c>
      <c r="N12" s="18">
        <v>57.68</v>
      </c>
      <c r="O12" s="12" t="s">
        <v>52</v>
      </c>
      <c r="P12" s="13">
        <v>45565</v>
      </c>
      <c r="Q12" s="13">
        <v>45657</v>
      </c>
      <c r="R12" s="20" t="s">
        <v>55</v>
      </c>
    </row>
    <row r="13" spans="2:18" s="8" customFormat="1" ht="85.5" customHeight="1">
      <c r="B13" s="14">
        <v>6</v>
      </c>
      <c r="C13" s="15" t="s">
        <v>14</v>
      </c>
      <c r="D13" s="16" t="s">
        <v>16</v>
      </c>
      <c r="E13" s="34" t="s">
        <v>22</v>
      </c>
      <c r="F13" s="14" t="s">
        <v>37</v>
      </c>
      <c r="G13" s="17">
        <v>1573</v>
      </c>
      <c r="H13" s="52">
        <v>1012000</v>
      </c>
      <c r="I13" s="52">
        <f t="shared" si="0"/>
        <v>3339600</v>
      </c>
      <c r="J13" s="52">
        <f t="shared" si="1"/>
        <v>1591876000</v>
      </c>
      <c r="K13" s="30">
        <v>80</v>
      </c>
      <c r="L13" s="31">
        <v>400</v>
      </c>
      <c r="M13" s="19" t="s">
        <v>50</v>
      </c>
      <c r="N13" s="18">
        <v>57.68</v>
      </c>
      <c r="O13" s="12" t="s">
        <v>52</v>
      </c>
      <c r="P13" s="13">
        <v>45565</v>
      </c>
      <c r="Q13" s="13">
        <v>45657</v>
      </c>
      <c r="R13" s="20" t="s">
        <v>55</v>
      </c>
    </row>
    <row r="14" spans="2:18" s="8" customFormat="1" ht="85.5" customHeight="1">
      <c r="B14" s="14">
        <v>7</v>
      </c>
      <c r="C14" s="15" t="s">
        <v>14</v>
      </c>
      <c r="D14" s="16" t="s">
        <v>16</v>
      </c>
      <c r="E14" s="29" t="s">
        <v>23</v>
      </c>
      <c r="F14" s="29" t="s">
        <v>39</v>
      </c>
      <c r="G14" s="17">
        <v>3471</v>
      </c>
      <c r="H14" s="52">
        <v>817000</v>
      </c>
      <c r="I14" s="52">
        <f t="shared" si="0"/>
        <v>2696100</v>
      </c>
      <c r="J14" s="52">
        <f t="shared" si="1"/>
        <v>2835807000</v>
      </c>
      <c r="K14" s="30">
        <v>80</v>
      </c>
      <c r="L14" s="31">
        <v>400</v>
      </c>
      <c r="M14" s="19" t="s">
        <v>50</v>
      </c>
      <c r="N14" s="18">
        <v>57.68</v>
      </c>
      <c r="O14" s="12" t="s">
        <v>51</v>
      </c>
      <c r="P14" s="13">
        <v>45565</v>
      </c>
      <c r="Q14" s="13">
        <v>45657</v>
      </c>
      <c r="R14" s="20" t="s">
        <v>71</v>
      </c>
    </row>
    <row r="15" spans="2:18" s="8" customFormat="1" ht="85.5" customHeight="1">
      <c r="B15" s="14">
        <v>8</v>
      </c>
      <c r="C15" s="15" t="s">
        <v>14</v>
      </c>
      <c r="D15" s="16" t="s">
        <v>16</v>
      </c>
      <c r="E15" s="29" t="s">
        <v>24</v>
      </c>
      <c r="F15" s="29" t="s">
        <v>40</v>
      </c>
      <c r="G15" s="17">
        <v>2300</v>
      </c>
      <c r="H15" s="52">
        <v>844000</v>
      </c>
      <c r="I15" s="52">
        <f t="shared" si="0"/>
        <v>2785200</v>
      </c>
      <c r="J15" s="52">
        <f t="shared" si="1"/>
        <v>1941200000</v>
      </c>
      <c r="K15" s="30">
        <v>80</v>
      </c>
      <c r="L15" s="31">
        <v>400</v>
      </c>
      <c r="M15" s="19" t="s">
        <v>50</v>
      </c>
      <c r="N15" s="18">
        <v>57.68</v>
      </c>
      <c r="O15" s="12" t="s">
        <v>51</v>
      </c>
      <c r="P15" s="13">
        <v>45565</v>
      </c>
      <c r="Q15" s="13">
        <v>45657</v>
      </c>
      <c r="R15" s="20" t="s">
        <v>56</v>
      </c>
    </row>
    <row r="16" spans="2:18" s="8" customFormat="1" ht="85.5" customHeight="1">
      <c r="B16" s="14">
        <v>9</v>
      </c>
      <c r="C16" s="15" t="s">
        <v>14</v>
      </c>
      <c r="D16" s="16" t="s">
        <v>16</v>
      </c>
      <c r="E16" s="29" t="s">
        <v>25</v>
      </c>
      <c r="F16" s="29" t="s">
        <v>41</v>
      </c>
      <c r="G16" s="17">
        <v>2100</v>
      </c>
      <c r="H16" s="52">
        <v>791000</v>
      </c>
      <c r="I16" s="52">
        <f t="shared" si="0"/>
        <v>2610300</v>
      </c>
      <c r="J16" s="52">
        <f t="shared" si="1"/>
        <v>1661100000</v>
      </c>
      <c r="K16" s="30">
        <v>80</v>
      </c>
      <c r="L16" s="31">
        <v>400</v>
      </c>
      <c r="M16" s="19" t="s">
        <v>50</v>
      </c>
      <c r="N16" s="18">
        <v>57.68</v>
      </c>
      <c r="O16" s="12" t="s">
        <v>51</v>
      </c>
      <c r="P16" s="13">
        <v>45565</v>
      </c>
      <c r="Q16" s="13">
        <v>45657</v>
      </c>
      <c r="R16" s="20" t="s">
        <v>57</v>
      </c>
    </row>
    <row r="17" spans="2:18" s="8" customFormat="1" ht="85.5" customHeight="1">
      <c r="B17" s="14">
        <v>10</v>
      </c>
      <c r="C17" s="15" t="s">
        <v>14</v>
      </c>
      <c r="D17" s="16" t="s">
        <v>16</v>
      </c>
      <c r="E17" s="42" t="s">
        <v>26</v>
      </c>
      <c r="F17" s="42" t="s">
        <v>42</v>
      </c>
      <c r="G17" s="43">
        <v>7047</v>
      </c>
      <c r="H17" s="53">
        <v>722000</v>
      </c>
      <c r="I17" s="52">
        <f t="shared" si="0"/>
        <v>2382600</v>
      </c>
      <c r="J17" s="52">
        <f t="shared" si="1"/>
        <v>5087934000</v>
      </c>
      <c r="K17" s="30">
        <v>80</v>
      </c>
      <c r="L17" s="31">
        <v>400</v>
      </c>
      <c r="M17" s="19" t="s">
        <v>50</v>
      </c>
      <c r="N17" s="18">
        <v>57.68</v>
      </c>
      <c r="O17" s="12" t="s">
        <v>51</v>
      </c>
      <c r="P17" s="13">
        <v>45565</v>
      </c>
      <c r="Q17" s="13">
        <v>45657</v>
      </c>
      <c r="R17" s="20" t="s">
        <v>57</v>
      </c>
    </row>
    <row r="18" spans="2:18" s="8" customFormat="1" ht="85.5" customHeight="1">
      <c r="B18" s="14">
        <v>11</v>
      </c>
      <c r="C18" s="15" t="s">
        <v>14</v>
      </c>
      <c r="D18" s="16" t="s">
        <v>16</v>
      </c>
      <c r="E18" s="42" t="s">
        <v>27</v>
      </c>
      <c r="F18" s="42" t="s">
        <v>43</v>
      </c>
      <c r="G18" s="43">
        <v>2215.5</v>
      </c>
      <c r="H18" s="53">
        <v>834000</v>
      </c>
      <c r="I18" s="52">
        <f t="shared" si="0"/>
        <v>2752200</v>
      </c>
      <c r="J18" s="52">
        <f t="shared" si="1"/>
        <v>1847727000</v>
      </c>
      <c r="K18" s="30">
        <v>80</v>
      </c>
      <c r="L18" s="31">
        <v>400</v>
      </c>
      <c r="M18" s="19" t="s">
        <v>50</v>
      </c>
      <c r="N18" s="18">
        <v>57.68</v>
      </c>
      <c r="O18" s="12" t="s">
        <v>51</v>
      </c>
      <c r="P18" s="13">
        <v>45565</v>
      </c>
      <c r="Q18" s="13">
        <v>45657</v>
      </c>
      <c r="R18" s="20" t="s">
        <v>58</v>
      </c>
    </row>
    <row r="19" spans="2:18" s="8" customFormat="1" ht="85.5" customHeight="1">
      <c r="B19" s="14">
        <v>12</v>
      </c>
      <c r="C19" s="15" t="s">
        <v>14</v>
      </c>
      <c r="D19" s="16" t="s">
        <v>16</v>
      </c>
      <c r="E19" s="29" t="s">
        <v>28</v>
      </c>
      <c r="F19" s="29" t="s">
        <v>44</v>
      </c>
      <c r="G19" s="17">
        <v>2964</v>
      </c>
      <c r="H19" s="52">
        <v>834000</v>
      </c>
      <c r="I19" s="52">
        <f t="shared" si="0"/>
        <v>2752200</v>
      </c>
      <c r="J19" s="52">
        <f t="shared" si="1"/>
        <v>2471976000</v>
      </c>
      <c r="K19" s="30">
        <v>80</v>
      </c>
      <c r="L19" s="31">
        <v>400</v>
      </c>
      <c r="M19" s="19" t="s">
        <v>50</v>
      </c>
      <c r="N19" s="18">
        <v>57.68</v>
      </c>
      <c r="O19" s="12" t="s">
        <v>51</v>
      </c>
      <c r="P19" s="13">
        <v>45565</v>
      </c>
      <c r="Q19" s="13">
        <v>45657</v>
      </c>
      <c r="R19" s="20" t="s">
        <v>72</v>
      </c>
    </row>
    <row r="20" spans="2:18" s="8" customFormat="1" ht="85.5" customHeight="1">
      <c r="B20" s="14">
        <v>13</v>
      </c>
      <c r="C20" s="15" t="s">
        <v>14</v>
      </c>
      <c r="D20" s="16" t="s">
        <v>16</v>
      </c>
      <c r="E20" s="34" t="s">
        <v>69</v>
      </c>
      <c r="F20" s="29" t="s">
        <v>70</v>
      </c>
      <c r="G20" s="17">
        <v>283.5</v>
      </c>
      <c r="H20" s="52">
        <v>687000</v>
      </c>
      <c r="I20" s="52">
        <f t="shared" si="0"/>
        <v>2267100</v>
      </c>
      <c r="J20" s="52">
        <f t="shared" si="1"/>
        <v>194764500</v>
      </c>
      <c r="K20" s="30">
        <v>80</v>
      </c>
      <c r="L20" s="31">
        <v>400</v>
      </c>
      <c r="M20" s="19" t="s">
        <v>50</v>
      </c>
      <c r="N20" s="18">
        <v>58.68</v>
      </c>
      <c r="O20" s="12" t="s">
        <v>51</v>
      </c>
      <c r="P20" s="13">
        <v>45565</v>
      </c>
      <c r="Q20" s="13">
        <v>45657</v>
      </c>
      <c r="R20" s="20"/>
    </row>
    <row r="21" spans="2:18" s="8" customFormat="1" ht="85.5" customHeight="1">
      <c r="B21" s="14">
        <v>14</v>
      </c>
      <c r="C21" s="15" t="s">
        <v>14</v>
      </c>
      <c r="D21" s="16" t="s">
        <v>16</v>
      </c>
      <c r="E21" s="34" t="s">
        <v>29</v>
      </c>
      <c r="F21" s="29" t="s">
        <v>45</v>
      </c>
      <c r="G21" s="17">
        <v>2562</v>
      </c>
      <c r="H21" s="52">
        <v>945000</v>
      </c>
      <c r="I21" s="52">
        <f t="shared" si="0"/>
        <v>3118500</v>
      </c>
      <c r="J21" s="52">
        <f t="shared" si="1"/>
        <v>2421090000</v>
      </c>
      <c r="K21" s="30">
        <v>80</v>
      </c>
      <c r="L21" s="31">
        <v>400</v>
      </c>
      <c r="M21" s="19" t="s">
        <v>50</v>
      </c>
      <c r="N21" s="18">
        <v>57.68</v>
      </c>
      <c r="O21" s="12" t="s">
        <v>51</v>
      </c>
      <c r="P21" s="13">
        <v>45565</v>
      </c>
      <c r="Q21" s="13">
        <v>45657</v>
      </c>
      <c r="R21" s="20"/>
    </row>
    <row r="22" spans="2:18" s="8" customFormat="1" ht="85.5" customHeight="1">
      <c r="B22" s="14">
        <v>15</v>
      </c>
      <c r="C22" s="15" t="s">
        <v>14</v>
      </c>
      <c r="D22" s="32" t="s">
        <v>16</v>
      </c>
      <c r="E22" s="54" t="s">
        <v>30</v>
      </c>
      <c r="F22" s="33" t="s">
        <v>46</v>
      </c>
      <c r="G22" s="17">
        <v>4966</v>
      </c>
      <c r="H22" s="52">
        <v>927000</v>
      </c>
      <c r="I22" s="52">
        <f t="shared" si="0"/>
        <v>3059100</v>
      </c>
      <c r="J22" s="52">
        <f t="shared" si="1"/>
        <v>4603482000</v>
      </c>
      <c r="K22" s="30">
        <v>80</v>
      </c>
      <c r="L22" s="31">
        <v>400</v>
      </c>
      <c r="M22" s="19" t="s">
        <v>50</v>
      </c>
      <c r="N22" s="18">
        <v>57.68</v>
      </c>
      <c r="O22" s="12" t="s">
        <v>51</v>
      </c>
      <c r="P22" s="13">
        <v>45565</v>
      </c>
      <c r="Q22" s="13">
        <v>45657</v>
      </c>
      <c r="R22" s="41" t="s">
        <v>73</v>
      </c>
    </row>
    <row r="23" spans="2:18" s="8" customFormat="1" ht="85.5" customHeight="1">
      <c r="B23" s="14">
        <v>16</v>
      </c>
      <c r="C23" s="15" t="s">
        <v>14</v>
      </c>
      <c r="D23" s="16" t="s">
        <v>16</v>
      </c>
      <c r="E23" s="55" t="s">
        <v>31</v>
      </c>
      <c r="F23" s="29" t="s">
        <v>47</v>
      </c>
      <c r="G23" s="17">
        <v>5178</v>
      </c>
      <c r="H23" s="52">
        <v>718000</v>
      </c>
      <c r="I23" s="52">
        <f t="shared" si="0"/>
        <v>2369400</v>
      </c>
      <c r="J23" s="52">
        <f t="shared" si="1"/>
        <v>3717804000</v>
      </c>
      <c r="K23" s="30">
        <v>80</v>
      </c>
      <c r="L23" s="31">
        <v>400</v>
      </c>
      <c r="M23" s="19" t="s">
        <v>50</v>
      </c>
      <c r="N23" s="18">
        <v>57.68</v>
      </c>
      <c r="O23" s="12" t="s">
        <v>51</v>
      </c>
      <c r="P23" s="13">
        <v>45565</v>
      </c>
      <c r="Q23" s="13">
        <v>45657</v>
      </c>
      <c r="R23" s="20" t="s">
        <v>59</v>
      </c>
    </row>
    <row r="24" spans="2:18" s="8" customFormat="1" ht="170.25" customHeight="1">
      <c r="B24" s="14">
        <v>17</v>
      </c>
      <c r="C24" s="15" t="s">
        <v>14</v>
      </c>
      <c r="D24" s="32" t="s">
        <v>16</v>
      </c>
      <c r="E24" s="54" t="s">
        <v>60</v>
      </c>
      <c r="F24" s="35" t="s">
        <v>61</v>
      </c>
      <c r="G24" s="17">
        <v>29667</v>
      </c>
      <c r="H24" s="52">
        <v>900000</v>
      </c>
      <c r="I24" s="52">
        <f t="shared" si="0"/>
        <v>2970000</v>
      </c>
      <c r="J24" s="52">
        <f t="shared" si="1"/>
        <v>26700300000</v>
      </c>
      <c r="K24" s="30">
        <v>80</v>
      </c>
      <c r="L24" s="31">
        <v>400</v>
      </c>
      <c r="M24" s="19" t="s">
        <v>50</v>
      </c>
      <c r="N24" s="18">
        <v>57.68</v>
      </c>
      <c r="O24" s="12" t="s">
        <v>51</v>
      </c>
      <c r="P24" s="13">
        <v>45565</v>
      </c>
      <c r="Q24" s="13">
        <v>45657</v>
      </c>
      <c r="R24" s="20" t="s">
        <v>62</v>
      </c>
    </row>
    <row r="25" spans="2:18" s="8" customFormat="1" ht="85.5" customHeight="1">
      <c r="B25" s="14">
        <v>18</v>
      </c>
      <c r="C25" s="15" t="s">
        <v>14</v>
      </c>
      <c r="D25" s="32" t="s">
        <v>16</v>
      </c>
      <c r="E25" s="54" t="s">
        <v>32</v>
      </c>
      <c r="F25" s="33" t="s">
        <v>48</v>
      </c>
      <c r="G25" s="17">
        <v>20223</v>
      </c>
      <c r="H25" s="52">
        <v>900000</v>
      </c>
      <c r="I25" s="52">
        <f t="shared" si="0"/>
        <v>2970000</v>
      </c>
      <c r="J25" s="52">
        <f t="shared" si="1"/>
        <v>18200700000</v>
      </c>
      <c r="K25" s="30">
        <v>80</v>
      </c>
      <c r="L25" s="31">
        <v>400</v>
      </c>
      <c r="M25" s="19" t="s">
        <v>50</v>
      </c>
      <c r="N25" s="18">
        <v>57.68</v>
      </c>
      <c r="O25" s="12" t="s">
        <v>51</v>
      </c>
      <c r="P25" s="13">
        <v>45565</v>
      </c>
      <c r="Q25" s="13">
        <v>45657</v>
      </c>
      <c r="R25" s="20" t="s">
        <v>63</v>
      </c>
    </row>
    <row r="26" spans="3:14" ht="33.75" customHeight="1">
      <c r="C26" s="36"/>
      <c r="D26" s="37"/>
      <c r="E26" s="38"/>
      <c r="F26" s="38"/>
      <c r="G26" s="39"/>
      <c r="H26" s="39"/>
      <c r="I26" s="39"/>
      <c r="J26" s="39"/>
      <c r="K26" s="39"/>
      <c r="L26" s="39"/>
      <c r="M26" s="40"/>
      <c r="N26" s="39"/>
    </row>
    <row r="27" spans="2:17" ht="16.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2:15" ht="16.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sheetProtection/>
  <autoFilter ref="B5:R26"/>
  <mergeCells count="20">
    <mergeCell ref="H5:H6"/>
    <mergeCell ref="I5:I6"/>
    <mergeCell ref="J5:J6"/>
    <mergeCell ref="R5:R6"/>
    <mergeCell ref="O5:O6"/>
    <mergeCell ref="P5:P6"/>
    <mergeCell ref="K5:K6"/>
    <mergeCell ref="L5:L6"/>
    <mergeCell ref="M5:M6"/>
    <mergeCell ref="N5:N6"/>
    <mergeCell ref="B2:O2"/>
    <mergeCell ref="B3:R3"/>
    <mergeCell ref="F5:F6"/>
    <mergeCell ref="B1:R1"/>
    <mergeCell ref="D5:D6"/>
    <mergeCell ref="E5:E6"/>
    <mergeCell ref="B5:B6"/>
    <mergeCell ref="C5:C6"/>
    <mergeCell ref="G5:G6"/>
    <mergeCell ref="Q5:Q6"/>
  </mergeCells>
  <printOptions/>
  <pageMargins left="0.25" right="0.25" top="0.75" bottom="0.75" header="0.3" footer="0.3"/>
  <pageSetup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박영원</cp:lastModifiedBy>
  <cp:lastPrinted>2023-05-22T08:15:28Z</cp:lastPrinted>
  <dcterms:created xsi:type="dcterms:W3CDTF">2011-07-29T05:10:34Z</dcterms:created>
  <dcterms:modified xsi:type="dcterms:W3CDTF">2023-05-22T08:43:56Z</dcterms:modified>
  <cp:category/>
  <cp:version/>
  <cp:contentType/>
  <cp:contentStatus/>
</cp:coreProperties>
</file>